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<sst xmlns="http://schemas.openxmlformats.org/spreadsheetml/2006/main" count="102" uniqueCount="100">
  <si>
    <t>УТВЕРЖДЕНО:</t>
  </si>
  <si>
    <t xml:space="preserve">                                                                                                      </t>
  </si>
  <si>
    <t>тыс. рублей</t>
  </si>
  <si>
    <t>Код</t>
  </si>
  <si>
    <t>Наименование</t>
  </si>
  <si>
    <t>Изменения 2016 год</t>
  </si>
  <si>
    <t>2016 год  с учетом изменений</t>
  </si>
  <si>
    <t>Исполнено за 9 месяцев 2016 года</t>
  </si>
  <si>
    <t>% исполнения</t>
  </si>
  <si>
    <t>0100</t>
  </si>
  <si>
    <t>Общегосударственные вопросы</t>
  </si>
  <si>
    <t>0102</t>
  </si>
  <si>
    <t>Функционирование высшего должностного лица муниципальных образований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</si>
  <si>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</si>
  <si>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</si>
  <si>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</si>
  <si>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</si>
  <si>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</si>
  <si>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</si>
  <si>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</si>
  <si>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</si>
  <si>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</si>
  <si>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</si>
  <si>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</si>
  <si>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</si>
  <si>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</si>
  <si>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 вопросы</t>
  </si>
  <si>
    <t>Условно утвержденные расходы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</si>
  <si>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</si>
  <si>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</si>
  <si>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</si>
  <si>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</si>
  <si>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</si>
  <si>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</si>
  <si>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</si>
  <si>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</si>
  <si>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</si>
  <si>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</si>
  <si>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</si>
  <si>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</si>
  <si>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</si>
  <si>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</si>
  <si>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</si>
  <si>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</si>
  <si>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</si>
  <si>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</si>
  <si>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</si>
  <si>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</si>
  <si>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</si>
  <si>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</si>
  <si>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</si>
  <si>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</si>
  <si>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</si>
  <si>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</si>
  <si>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</si>
  <si>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</si>
  <si>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</si>
  <si>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</si>
  <si>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</si>
  <si>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</si>
  <si>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</si>
  <si>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</si>
  <si>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</si>
  <si>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</si>
  <si>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</si>
  <si>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</si>
  <si>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</si>
  <si>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</si>
  <si>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</si>
  <si>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</si>
  <si>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</si>
  <si>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</si>
  <si>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</si>
  <si>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</si>
  <si>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</si>
  <si>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</si>
  <si>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</si>
  <si>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</si>
  <si>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1100</t>
  </si>
  <si>
    <t>Физическая культура  и спорт</t>
  </si>
  <si>
    <t>1105</t>
  </si>
  <si>
    <t>1200</t>
  </si>
  <si>
    <t xml:space="preserve">Средства массовой информации </t>
  </si>
  <si>
    <t>1201</t>
  </si>
  <si>
    <t>Телевидение и радиовещание</t>
  </si>
  <si>
    <t>1202</t>
  </si>
  <si>
    <t>Периодическая печать и издательство</t>
  </si>
  <si>
    <t>1300</t>
  </si>
  <si>
    <t xml:space="preserve">Обслуживание государственного и муниципального долга </t>
  </si>
  <si>
    <t>1301</t>
  </si>
  <si>
    <t xml:space="preserve">Обслуживание государственного внутреннего и муниципального долга 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</si>
  <si>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</si>
  <si>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</si>
  <si>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</si>
  <si>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</si>
  <si>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Итого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</si>
  <si>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 классификации расходов районного бюджета за                                                      9 месяцев 2016 года</t>
  </si>
  <si>
    <t>Приложение 2</t>
  </si>
  <si>
    <t>решением Алексеевской районной Думы</t>
  </si>
  <si>
    <t>от  31.10.2016 г.    № 54/332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</si>
</sst>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>
      <alignment/>
      <protection/>
    </xf>
    <xf numFmtId="0" fontId="2" fillId="24" borderId="0" xfId="52" applyFont="1" applyFill="1" applyAlignment="1">
      <alignment/>
      <protection/>
    </xf>
    <xf numFmtId="0" fontId="2" fillId="24" borderId="0" xfId="52" applyFont="1" applyFill="1" applyAlignment="1">
      <alignment horizontal="center"/>
      <protection/>
    </xf>
    <xf numFmtId="0" fontId="2" fillId="24" borderId="0" xfId="52" applyFont="1" applyFill="1">
      <alignment/>
      <protection/>
    </xf>
    <xf numFmtId="0" fontId="3" fillId="24" borderId="0" xfId="52" applyFont="1" applyFill="1">
      <alignment/>
      <protection/>
    </xf>
    <xf numFmtId="0" fontId="4" fillId="24" borderId="10" xfId="52" applyFont="1" applyFill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49" fontId="4" fillId="24" borderId="10" xfId="52" applyNumberFormat="1" applyFont="1" applyFill="1" applyBorder="1" applyAlignment="1">
      <alignment horizontal="right" wrapText="1"/>
      <protection/>
    </xf>
    <xf numFmtId="0" fontId="5" fillId="24" borderId="10" xfId="52" applyFont="1" applyFill="1" applyBorder="1" applyAlignment="1">
      <alignment horizontal="left" vertical="center" wrapText="1"/>
      <protection/>
    </xf>
    <xf numFmtId="165" fontId="4" fillId="24" borderId="10" xfId="52" applyNumberFormat="1" applyFont="1" applyFill="1" applyBorder="1" applyAlignment="1">
      <alignment horizontal="right" vertical="center" wrapText="1"/>
      <protection/>
    </xf>
    <xf numFmtId="165" fontId="1" fillId="0" borderId="0" xfId="52" applyNumberFormat="1">
      <alignment/>
      <protection/>
    </xf>
    <xf numFmtId="0" fontId="6" fillId="24" borderId="10" xfId="52" applyFont="1" applyFill="1" applyBorder="1" applyAlignment="1">
      <alignment horizontal="center" wrapText="1"/>
      <protection/>
    </xf>
    <xf numFmtId="0" fontId="2" fillId="24" borderId="0" xfId="52" applyFont="1" applyFill="1" applyAlignment="1">
      <alignment horizontal="center" wrapText="1" shrinkToFit="1"/>
      <protection/>
    </xf>
    <xf numFmtId="0" fontId="2" fillId="24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85;&#1072;%2001.07.%202016%20&#1058;&#1072;&#1073;&#1083;&#1080;&#1094;&#1072;%20&#8470;6,7,9,11,12%20(2016)%20&#1089;%20&#1094;&#1077;&#1083;&#1077;&#1074;&#1099;&#1084;&#1080;%20&#1087;&#1088;&#1086;&#1075;&#1088;&#1072;&#1084;&#1084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Таблица №7"/>
      <sheetName val="Таблица №11"/>
      <sheetName val="Таблица №12"/>
    </sheetNames>
    <sheetDataSet>
      <sheetData sheetId="1">
        <row r="54">
          <cell r="G54">
            <v>0</v>
          </cell>
          <cell r="H54">
            <v>22.383000000000003</v>
          </cell>
          <cell r="I54">
            <v>0</v>
          </cell>
        </row>
        <row r="281">
          <cell r="H281">
            <v>0</v>
          </cell>
          <cell r="I281">
            <v>0</v>
          </cell>
        </row>
        <row r="282">
          <cell r="G282">
            <v>0</v>
          </cell>
          <cell r="H282">
            <v>1877.551</v>
          </cell>
          <cell r="I282">
            <v>1520.551</v>
          </cell>
        </row>
        <row r="292">
          <cell r="G292">
            <v>0</v>
          </cell>
          <cell r="H292">
            <v>4638</v>
          </cell>
          <cell r="I292">
            <v>1656.1</v>
          </cell>
        </row>
      </sheetData>
      <sheetData sheetId="2">
        <row r="11">
          <cell r="F11">
            <v>0</v>
          </cell>
          <cell r="G11">
            <v>1012</v>
          </cell>
          <cell r="H11">
            <v>652.92959</v>
          </cell>
        </row>
        <row r="14">
          <cell r="F14">
            <v>0</v>
          </cell>
          <cell r="G14">
            <v>380</v>
          </cell>
          <cell r="H14">
            <v>270.07784</v>
          </cell>
        </row>
        <row r="20">
          <cell r="F20">
            <v>0</v>
          </cell>
          <cell r="G20">
            <v>28744.7</v>
          </cell>
          <cell r="H20">
            <v>21629.37327</v>
          </cell>
        </row>
        <row r="46">
          <cell r="F46">
            <v>0</v>
          </cell>
          <cell r="G46">
            <v>1486</v>
          </cell>
          <cell r="H46">
            <v>925.07697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7">
          <cell r="F57">
            <v>0</v>
          </cell>
          <cell r="G57">
            <v>320</v>
          </cell>
          <cell r="H57">
            <v>0</v>
          </cell>
        </row>
        <row r="59">
          <cell r="F59">
            <v>-200</v>
          </cell>
          <cell r="G59">
            <v>38831.22084</v>
          </cell>
          <cell r="H59">
            <v>35345.44842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94">
          <cell r="F94">
            <v>0</v>
          </cell>
          <cell r="G94">
            <v>20</v>
          </cell>
          <cell r="H94">
            <v>0</v>
          </cell>
        </row>
        <row r="99">
          <cell r="F99">
            <v>0</v>
          </cell>
          <cell r="G99">
            <v>70</v>
          </cell>
          <cell r="H99">
            <v>0</v>
          </cell>
        </row>
        <row r="107">
          <cell r="F107">
            <v>0</v>
          </cell>
          <cell r="G107">
            <v>24.8</v>
          </cell>
          <cell r="H107">
            <v>0</v>
          </cell>
        </row>
        <row r="111">
          <cell r="F111">
            <v>0</v>
          </cell>
          <cell r="G111">
            <v>11386.63781</v>
          </cell>
          <cell r="H111">
            <v>1010.5</v>
          </cell>
        </row>
        <row r="115">
          <cell r="F115">
            <v>0</v>
          </cell>
          <cell r="G115">
            <v>3355</v>
          </cell>
          <cell r="H115">
            <v>326.78836</v>
          </cell>
        </row>
        <row r="130">
          <cell r="F130">
            <v>0</v>
          </cell>
          <cell r="G130">
            <v>0</v>
          </cell>
          <cell r="H130">
            <v>0</v>
          </cell>
        </row>
        <row r="133">
          <cell r="F133">
            <v>0</v>
          </cell>
          <cell r="G133">
            <v>5590.233319999999</v>
          </cell>
          <cell r="H133">
            <v>2096.72842</v>
          </cell>
        </row>
        <row r="147">
          <cell r="F147">
            <v>0</v>
          </cell>
          <cell r="G147">
            <v>50</v>
          </cell>
          <cell r="H147">
            <v>0</v>
          </cell>
        </row>
        <row r="151">
          <cell r="F151">
            <v>0</v>
          </cell>
          <cell r="G151">
            <v>27486.280609999998</v>
          </cell>
          <cell r="H151">
            <v>23701.83186</v>
          </cell>
        </row>
        <row r="164">
          <cell r="F164">
            <v>200</v>
          </cell>
          <cell r="G164">
            <v>128137.14902</v>
          </cell>
          <cell r="H164">
            <v>98241.64613000001</v>
          </cell>
        </row>
        <row r="202">
          <cell r="F202">
            <v>0</v>
          </cell>
          <cell r="G202">
            <v>6159.423000000001</v>
          </cell>
          <cell r="H202">
            <v>5023.20217</v>
          </cell>
        </row>
        <row r="221">
          <cell r="F221">
            <v>0</v>
          </cell>
          <cell r="G221">
            <v>800.85</v>
          </cell>
          <cell r="H221">
            <v>659.05642</v>
          </cell>
        </row>
        <row r="229">
          <cell r="F229">
            <v>0</v>
          </cell>
          <cell r="G229">
            <v>100</v>
          </cell>
          <cell r="H229">
            <v>13.8653</v>
          </cell>
        </row>
        <row r="231">
          <cell r="F231">
            <v>0</v>
          </cell>
          <cell r="G231">
            <v>200</v>
          </cell>
          <cell r="H231">
            <v>68.306</v>
          </cell>
        </row>
        <row r="234">
          <cell r="F234">
            <v>0</v>
          </cell>
          <cell r="G234">
            <v>6301.61937</v>
          </cell>
          <cell r="H234">
            <v>5807.90635</v>
          </cell>
        </row>
        <row r="237">
          <cell r="F237">
            <v>0</v>
          </cell>
          <cell r="G237">
            <v>722</v>
          </cell>
          <cell r="H237">
            <v>499.57526</v>
          </cell>
        </row>
        <row r="239">
          <cell r="F239">
            <v>0</v>
          </cell>
          <cell r="G239">
            <v>895</v>
          </cell>
          <cell r="H239">
            <v>762.41249</v>
          </cell>
        </row>
        <row r="243">
          <cell r="F243">
            <v>0</v>
          </cell>
          <cell r="G243">
            <v>259</v>
          </cell>
          <cell r="H243">
            <v>176.11486</v>
          </cell>
        </row>
        <row r="245">
          <cell r="F245">
            <v>0</v>
          </cell>
          <cell r="G245">
            <v>809</v>
          </cell>
          <cell r="H245">
            <v>708.83017</v>
          </cell>
        </row>
        <row r="248">
          <cell r="F248">
            <v>0</v>
          </cell>
          <cell r="G248">
            <v>1400</v>
          </cell>
          <cell r="H248">
            <v>739.99733</v>
          </cell>
        </row>
        <row r="251">
          <cell r="F251">
            <v>471.36</v>
          </cell>
          <cell r="G251">
            <v>11970.619999999999</v>
          </cell>
          <cell r="H251">
            <v>9730.139099999999</v>
          </cell>
        </row>
        <row r="262">
          <cell r="F262">
            <v>0</v>
          </cell>
          <cell r="G262">
            <v>5952.8</v>
          </cell>
          <cell r="H262">
            <v>4701.23224</v>
          </cell>
        </row>
        <row r="270">
          <cell r="F270">
            <v>0</v>
          </cell>
          <cell r="G270">
            <v>760</v>
          </cell>
          <cell r="H270">
            <v>637.34477</v>
          </cell>
        </row>
        <row r="279">
          <cell r="F279">
            <v>0</v>
          </cell>
          <cell r="G279">
            <v>312.5</v>
          </cell>
          <cell r="H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10" zoomScaleNormal="110" zoomScalePageLayoutView="0" workbookViewId="0" topLeftCell="A1">
      <selection activeCell="A4" sqref="A4:F4"/>
    </sheetView>
  </sheetViews>
  <sheetFormatPr defaultColWidth="9.140625" defaultRowHeight="12.75"/>
  <cols>
    <col min="1" max="1" width="6.57421875" style="1" customWidth="1"/>
    <col min="2" max="2" width="48.00390625" style="1" customWidth="1"/>
    <col min="3" max="3" width="12.8515625" style="1" hidden="1" customWidth="1"/>
    <col min="4" max="5" width="13.28125" style="1" customWidth="1"/>
    <col min="6" max="6" width="12.8515625" style="1" customWidth="1"/>
    <col min="7" max="7" width="14.00390625" style="1" customWidth="1"/>
    <col min="8" max="16384" width="9.140625" style="1" customWidth="1"/>
  </cols>
  <sheetData>
    <row r="1" spans="1:6" ht="16.5">
      <c r="A1" s="15" t="s">
        <v>97</v>
      </c>
      <c r="B1" s="15"/>
      <c r="C1" s="15"/>
      <c r="D1" s="15"/>
      <c r="E1" s="15"/>
      <c r="F1" s="15"/>
    </row>
    <row r="2" spans="1:6" ht="16.5">
      <c r="A2" s="15" t="s">
        <v>0</v>
      </c>
      <c r="B2" s="15"/>
      <c r="C2" s="15"/>
      <c r="D2" s="15"/>
      <c r="E2" s="15"/>
      <c r="F2" s="15"/>
    </row>
    <row r="3" spans="1:6" ht="16.5">
      <c r="A3" s="15" t="s">
        <v>98</v>
      </c>
      <c r="B3" s="15"/>
      <c r="C3" s="15"/>
      <c r="D3" s="15"/>
      <c r="E3" s="15"/>
      <c r="F3" s="15"/>
    </row>
    <row r="4" spans="1:7" ht="16.5">
      <c r="A4" s="15" t="s">
        <v>99</v>
      </c>
      <c r="B4" s="15"/>
      <c r="C4" s="15"/>
      <c r="D4" s="15"/>
      <c r="E4" s="15"/>
      <c r="F4" s="15"/>
      <c r="G4" s="2"/>
    </row>
    <row r="5" spans="1:6" ht="16.5">
      <c r="A5" s="15"/>
      <c r="B5" s="15"/>
      <c r="C5" s="15"/>
      <c r="D5" s="15"/>
      <c r="E5" s="15"/>
      <c r="F5" s="15"/>
    </row>
    <row r="6" spans="1:6" ht="59.25" customHeight="1">
      <c r="A6" s="14" t="s">
        <v>96</v>
      </c>
      <c r="B6" s="14"/>
      <c r="C6" s="14"/>
      <c r="D6" s="14"/>
      <c r="E6" s="14"/>
      <c r="F6" s="14"/>
    </row>
    <row r="7" spans="1:6" ht="16.5">
      <c r="A7" s="3" t="s">
        <v>1</v>
      </c>
      <c r="B7" s="4"/>
      <c r="C7" s="4"/>
      <c r="D7" s="4"/>
      <c r="E7" s="4"/>
      <c r="F7" s="5" t="s">
        <v>2</v>
      </c>
    </row>
    <row r="8" spans="1:6" ht="47.25">
      <c r="A8" s="6" t="s">
        <v>3</v>
      </c>
      <c r="B8" s="6" t="s">
        <v>4</v>
      </c>
      <c r="C8" s="7" t="s">
        <v>5</v>
      </c>
      <c r="D8" s="7" t="s">
        <v>6</v>
      </c>
      <c r="E8" s="8" t="s">
        <v>7</v>
      </c>
      <c r="F8" s="8" t="s">
        <v>8</v>
      </c>
    </row>
    <row r="9" spans="1:6" ht="16.5" customHeight="1">
      <c r="A9" s="9" t="s">
        <v>9</v>
      </c>
      <c r="B9" s="10" t="s">
        <v>10</v>
      </c>
      <c r="C9" s="11">
        <f>SUM(C10:C18)</f>
        <v>-200</v>
      </c>
      <c r="D9" s="11">
        <f>SUM(D10:D18)</f>
        <v>70796.30384000001</v>
      </c>
      <c r="E9" s="11">
        <f>SUM(E10:E18)</f>
        <v>58822.906090000004</v>
      </c>
      <c r="F9" s="11">
        <f aca="true" t="shared" si="0" ref="F9:F55">SUM(E9/D9)*100</f>
        <v>83.08753833101238</v>
      </c>
    </row>
    <row r="10" spans="1:6" ht="29.25" customHeight="1">
      <c r="A10" s="9" t="s">
        <v>11</v>
      </c>
      <c r="B10" s="10" t="s">
        <v>12</v>
      </c>
      <c r="C10" s="11">
        <f>SUM('[1]Таблица №7'!F11)</f>
        <v>0</v>
      </c>
      <c r="D10" s="11">
        <f>SUM('[1]Таблица №7'!G11)</f>
        <v>1012</v>
      </c>
      <c r="E10" s="11">
        <f>SUM('[1]Таблица №7'!H11)</f>
        <v>652.92959</v>
      </c>
      <c r="F10" s="11">
        <f t="shared" si="0"/>
        <v>64.51873418972332</v>
      </c>
    </row>
    <row r="11" spans="1:6" ht="28.5" customHeight="1">
      <c r="A11" s="9" t="s">
        <v>13</v>
      </c>
      <c r="B11" s="10" t="s">
        <v>14</v>
      </c>
      <c r="C11" s="11">
        <f>SUM('[1]Таблица №7'!F14)</f>
        <v>0</v>
      </c>
      <c r="D11" s="11">
        <f>SUM('[1]Таблица №7'!G14)</f>
        <v>380</v>
      </c>
      <c r="E11" s="11">
        <f>SUM('[1]Таблица №7'!H14)</f>
        <v>270.07784</v>
      </c>
      <c r="F11" s="11">
        <f t="shared" si="0"/>
        <v>71.07311578947369</v>
      </c>
    </row>
    <row r="12" spans="1:6" ht="19.5" customHeight="1">
      <c r="A12" s="9" t="s">
        <v>15</v>
      </c>
      <c r="B12" s="10" t="s">
        <v>16</v>
      </c>
      <c r="C12" s="11">
        <f>SUM('[1]Таблица №7'!F20)</f>
        <v>0</v>
      </c>
      <c r="D12" s="11">
        <f>SUM('[1]Таблица №7'!G20)</f>
        <v>28744.7</v>
      </c>
      <c r="E12" s="11">
        <f>SUM('[1]Таблица №7'!H20)</f>
        <v>21629.37327</v>
      </c>
      <c r="F12" s="11">
        <f t="shared" si="0"/>
        <v>75.24647420220076</v>
      </c>
    </row>
    <row r="13" spans="1:6" ht="15" customHeight="1">
      <c r="A13" s="9" t="s">
        <v>17</v>
      </c>
      <c r="B13" s="10" t="s">
        <v>18</v>
      </c>
      <c r="C13" s="11">
        <f>SUM('[1]Приложение 3'!G54)</f>
        <v>0</v>
      </c>
      <c r="D13" s="11">
        <f>SUM('[1]Приложение 3'!H54)</f>
        <v>22.383000000000003</v>
      </c>
      <c r="E13" s="11">
        <f>SUM('[1]Приложение 3'!I54)</f>
        <v>0</v>
      </c>
      <c r="F13" s="11">
        <f t="shared" si="0"/>
        <v>0</v>
      </c>
    </row>
    <row r="14" spans="1:6" ht="42.75" customHeight="1">
      <c r="A14" s="9" t="s">
        <v>19</v>
      </c>
      <c r="B14" s="10" t="s">
        <v>20</v>
      </c>
      <c r="C14" s="11">
        <f>SUM('[1]Таблица №7'!F46)</f>
        <v>0</v>
      </c>
      <c r="D14" s="11">
        <f>SUM('[1]Таблица №7'!G46)</f>
        <v>1486</v>
      </c>
      <c r="E14" s="11">
        <f>SUM('[1]Таблица №7'!H46)</f>
        <v>925.07697</v>
      </c>
      <c r="F14" s="11">
        <f t="shared" si="0"/>
        <v>62.25282436069987</v>
      </c>
    </row>
    <row r="15" spans="1:6" ht="16.5" customHeight="1">
      <c r="A15" s="9" t="s">
        <v>21</v>
      </c>
      <c r="B15" s="10" t="s">
        <v>22</v>
      </c>
      <c r="C15" s="11">
        <f>SUM('[1]Таблица №7'!F53)</f>
        <v>0</v>
      </c>
      <c r="D15" s="11">
        <f>SUM('[1]Таблица №7'!G53)</f>
        <v>0</v>
      </c>
      <c r="E15" s="11">
        <f>SUM('[1]Таблица №7'!H53)</f>
        <v>0</v>
      </c>
      <c r="F15" s="11">
        <v>0</v>
      </c>
    </row>
    <row r="16" spans="1:6" ht="16.5" customHeight="1">
      <c r="A16" s="9" t="s">
        <v>23</v>
      </c>
      <c r="B16" s="10" t="s">
        <v>24</v>
      </c>
      <c r="C16" s="11">
        <f>SUM('[1]Таблица №7'!F57)</f>
        <v>0</v>
      </c>
      <c r="D16" s="11">
        <f>SUM('[1]Таблица №7'!G57)</f>
        <v>320</v>
      </c>
      <c r="E16" s="11">
        <f>SUM('[1]Таблица №7'!H57)</f>
        <v>0</v>
      </c>
      <c r="F16" s="11">
        <f t="shared" si="0"/>
        <v>0</v>
      </c>
    </row>
    <row r="17" spans="1:6" ht="16.5" customHeight="1">
      <c r="A17" s="9" t="s">
        <v>25</v>
      </c>
      <c r="B17" s="10" t="s">
        <v>26</v>
      </c>
      <c r="C17" s="11">
        <f>SUM('[1]Таблица №7'!F59)-C18</f>
        <v>-200</v>
      </c>
      <c r="D17" s="11">
        <f>SUM('[1]Таблица №7'!G59)-D18</f>
        <v>38831.22084</v>
      </c>
      <c r="E17" s="11">
        <f>SUM('[1]Таблица №7'!H59)-E18</f>
        <v>35345.44842</v>
      </c>
      <c r="F17" s="11">
        <f t="shared" si="0"/>
        <v>91.0232736839185</v>
      </c>
    </row>
    <row r="18" spans="1:6" ht="16.5" customHeight="1">
      <c r="A18" s="9" t="s">
        <v>25</v>
      </c>
      <c r="B18" s="10" t="s">
        <v>27</v>
      </c>
      <c r="C18" s="11">
        <f>SUM('[1]Таблица №7'!F93)</f>
        <v>0</v>
      </c>
      <c r="D18" s="11">
        <f>SUM('[1]Таблица №7'!G93)</f>
        <v>0</v>
      </c>
      <c r="E18" s="11">
        <f>SUM('[1]Таблица №7'!H93)</f>
        <v>0</v>
      </c>
      <c r="F18" s="11">
        <v>0</v>
      </c>
    </row>
    <row r="19" spans="1:6" ht="16.5" customHeight="1">
      <c r="A19" s="9" t="s">
        <v>28</v>
      </c>
      <c r="B19" s="10" t="s">
        <v>29</v>
      </c>
      <c r="C19" s="11">
        <f>SUM(C20)</f>
        <v>0</v>
      </c>
      <c r="D19" s="11">
        <f>SUM(D20)</f>
        <v>20</v>
      </c>
      <c r="E19" s="11">
        <f>SUM(E20)</f>
        <v>0</v>
      </c>
      <c r="F19" s="11">
        <f t="shared" si="0"/>
        <v>0</v>
      </c>
    </row>
    <row r="20" spans="1:6" ht="16.5" customHeight="1">
      <c r="A20" s="9" t="s">
        <v>30</v>
      </c>
      <c r="B20" s="10" t="s">
        <v>31</v>
      </c>
      <c r="C20" s="11">
        <f>SUM('[1]Таблица №7'!F94)</f>
        <v>0</v>
      </c>
      <c r="D20" s="11">
        <f>SUM('[1]Таблица №7'!G94)</f>
        <v>20</v>
      </c>
      <c r="E20" s="11">
        <f>SUM('[1]Таблица №7'!H94)</f>
        <v>0</v>
      </c>
      <c r="F20" s="11">
        <f t="shared" si="0"/>
        <v>0</v>
      </c>
    </row>
    <row r="21" spans="1:6" ht="27.75" customHeight="1">
      <c r="A21" s="9" t="s">
        <v>32</v>
      </c>
      <c r="B21" s="10" t="s">
        <v>33</v>
      </c>
      <c r="C21" s="11">
        <f>SUM(C22:C22)</f>
        <v>0</v>
      </c>
      <c r="D21" s="11">
        <f>SUM(D22:D22)</f>
        <v>70</v>
      </c>
      <c r="E21" s="11">
        <f>SUM(E22:E22)</f>
        <v>0</v>
      </c>
      <c r="F21" s="11">
        <f t="shared" si="0"/>
        <v>0</v>
      </c>
    </row>
    <row r="22" spans="1:6" ht="42.75" customHeight="1">
      <c r="A22" s="9" t="s">
        <v>34</v>
      </c>
      <c r="B22" s="10" t="s">
        <v>35</v>
      </c>
      <c r="C22" s="11">
        <f>SUM('[1]Таблица №7'!F99)</f>
        <v>0</v>
      </c>
      <c r="D22" s="11">
        <f>SUM('[1]Таблица №7'!G99)</f>
        <v>70</v>
      </c>
      <c r="E22" s="11">
        <f>SUM('[1]Таблица №7'!H99)</f>
        <v>0</v>
      </c>
      <c r="F22" s="11">
        <f t="shared" si="0"/>
        <v>0</v>
      </c>
    </row>
    <row r="23" spans="1:6" ht="15.75" customHeight="1">
      <c r="A23" s="9" t="s">
        <v>36</v>
      </c>
      <c r="B23" s="10" t="s">
        <v>37</v>
      </c>
      <c r="C23" s="11">
        <f>SUM(C24:C26)</f>
        <v>0</v>
      </c>
      <c r="D23" s="11">
        <f>SUM(D24:D26)</f>
        <v>14766.43781</v>
      </c>
      <c r="E23" s="11">
        <f>SUM(E24:E26)</f>
        <v>1337.28836</v>
      </c>
      <c r="F23" s="11">
        <f t="shared" si="0"/>
        <v>9.0562692045767</v>
      </c>
    </row>
    <row r="24" spans="1:6" ht="15.75" customHeight="1">
      <c r="A24" s="9" t="s">
        <v>38</v>
      </c>
      <c r="B24" s="10" t="s">
        <v>39</v>
      </c>
      <c r="C24" s="11">
        <f>SUM('[1]Таблица №7'!F107)</f>
        <v>0</v>
      </c>
      <c r="D24" s="11">
        <f>SUM('[1]Таблица №7'!G107)</f>
        <v>24.8</v>
      </c>
      <c r="E24" s="11">
        <f>SUM('[1]Таблица №7'!H107)</f>
        <v>0</v>
      </c>
      <c r="F24" s="11">
        <f t="shared" si="0"/>
        <v>0</v>
      </c>
    </row>
    <row r="25" spans="1:6" ht="15.75" customHeight="1">
      <c r="A25" s="9" t="s">
        <v>40</v>
      </c>
      <c r="B25" s="10" t="s">
        <v>41</v>
      </c>
      <c r="C25" s="11">
        <f>SUM('[1]Таблица №7'!F111)</f>
        <v>0</v>
      </c>
      <c r="D25" s="11">
        <f>SUM('[1]Таблица №7'!G111)</f>
        <v>11386.63781</v>
      </c>
      <c r="E25" s="11">
        <f>SUM('[1]Таблица №7'!H111)</f>
        <v>1010.5</v>
      </c>
      <c r="F25" s="11">
        <f t="shared" si="0"/>
        <v>8.874437009953512</v>
      </c>
    </row>
    <row r="26" spans="1:6" ht="15.75" customHeight="1">
      <c r="A26" s="9" t="s">
        <v>42</v>
      </c>
      <c r="B26" s="10" t="s">
        <v>43</v>
      </c>
      <c r="C26" s="11">
        <f>SUM('[1]Таблица №7'!F115)</f>
        <v>0</v>
      </c>
      <c r="D26" s="11">
        <f>SUM('[1]Таблица №7'!G115)</f>
        <v>3355</v>
      </c>
      <c r="E26" s="11">
        <f>SUM('[1]Таблица №7'!H115)</f>
        <v>326.78836</v>
      </c>
      <c r="F26" s="11">
        <f t="shared" si="0"/>
        <v>9.740338599105812</v>
      </c>
    </row>
    <row r="27" spans="1:6" ht="15.75" customHeight="1">
      <c r="A27" s="9" t="s">
        <v>44</v>
      </c>
      <c r="B27" s="10" t="s">
        <v>45</v>
      </c>
      <c r="C27" s="11">
        <f>SUM(C28:C30)</f>
        <v>0</v>
      </c>
      <c r="D27" s="11">
        <f>SUM(D28:D30)</f>
        <v>5590.233319999999</v>
      </c>
      <c r="E27" s="11">
        <f>SUM(E28:E30)</f>
        <v>2096.72842</v>
      </c>
      <c r="F27" s="11">
        <f t="shared" si="0"/>
        <v>37.50699299971258</v>
      </c>
    </row>
    <row r="28" spans="1:6" ht="15.75" customHeight="1">
      <c r="A28" s="9" t="s">
        <v>46</v>
      </c>
      <c r="B28" s="10" t="s">
        <v>47</v>
      </c>
      <c r="C28" s="11">
        <f>SUM('[1]Таблица №7'!F130)</f>
        <v>0</v>
      </c>
      <c r="D28" s="11">
        <f>SUM('[1]Таблица №7'!G130)</f>
        <v>0</v>
      </c>
      <c r="E28" s="11">
        <f>SUM('[1]Таблица №7'!H130)</f>
        <v>0</v>
      </c>
      <c r="F28" s="11">
        <v>0</v>
      </c>
    </row>
    <row r="29" spans="1:6" ht="15.75" customHeight="1">
      <c r="A29" s="9" t="s">
        <v>48</v>
      </c>
      <c r="B29" s="10" t="s">
        <v>49</v>
      </c>
      <c r="C29" s="11">
        <f>SUM('[1]Таблица №7'!F133)</f>
        <v>0</v>
      </c>
      <c r="D29" s="11">
        <f>SUM('[1]Таблица №7'!G133)</f>
        <v>5590.233319999999</v>
      </c>
      <c r="E29" s="11">
        <f>SUM('[1]Таблица №7'!H133)</f>
        <v>2096.72842</v>
      </c>
      <c r="F29" s="11">
        <f t="shared" si="0"/>
        <v>37.50699299971258</v>
      </c>
    </row>
    <row r="30" spans="1:6" ht="15.75" customHeight="1">
      <c r="A30" s="9" t="s">
        <v>50</v>
      </c>
      <c r="B30" s="10" t="s">
        <v>51</v>
      </c>
      <c r="C30" s="11">
        <v>0</v>
      </c>
      <c r="D30" s="11">
        <v>0</v>
      </c>
      <c r="E30" s="11">
        <v>0</v>
      </c>
      <c r="F30" s="11">
        <v>0</v>
      </c>
    </row>
    <row r="31" spans="1:6" ht="15.75" customHeight="1">
      <c r="A31" s="9" t="s">
        <v>52</v>
      </c>
      <c r="B31" s="10" t="s">
        <v>53</v>
      </c>
      <c r="C31" s="11">
        <f>SUM(C32)</f>
        <v>0</v>
      </c>
      <c r="D31" s="11">
        <f>SUM(D32)</f>
        <v>50</v>
      </c>
      <c r="E31" s="11">
        <f>SUM(E32)</f>
        <v>0</v>
      </c>
      <c r="F31" s="11">
        <f t="shared" si="0"/>
        <v>0</v>
      </c>
    </row>
    <row r="32" spans="1:6" ht="15.75" customHeight="1">
      <c r="A32" s="9" t="s">
        <v>54</v>
      </c>
      <c r="B32" s="10" t="s">
        <v>55</v>
      </c>
      <c r="C32" s="11">
        <f>SUM('[1]Таблица №7'!F147)</f>
        <v>0</v>
      </c>
      <c r="D32" s="11">
        <f>SUM('[1]Таблица №7'!G147)</f>
        <v>50</v>
      </c>
      <c r="E32" s="11">
        <f>SUM('[1]Таблица №7'!H147)</f>
        <v>0</v>
      </c>
      <c r="F32" s="11">
        <f t="shared" si="0"/>
        <v>0</v>
      </c>
    </row>
    <row r="33" spans="1:7" ht="18" customHeight="1">
      <c r="A33" s="9" t="s">
        <v>56</v>
      </c>
      <c r="B33" s="10" t="s">
        <v>57</v>
      </c>
      <c r="C33" s="11">
        <f>SUM(C34:C37)</f>
        <v>200</v>
      </c>
      <c r="D33" s="11">
        <f>SUM(D34:D37)</f>
        <v>162583.70263</v>
      </c>
      <c r="E33" s="11">
        <f>SUM(E34:E37)</f>
        <v>127625.73658000001</v>
      </c>
      <c r="F33" s="11">
        <f t="shared" si="0"/>
        <v>78.49848079204124</v>
      </c>
      <c r="G33" s="12"/>
    </row>
    <row r="34" spans="1:6" ht="18" customHeight="1">
      <c r="A34" s="9" t="s">
        <v>58</v>
      </c>
      <c r="B34" s="10" t="s">
        <v>59</v>
      </c>
      <c r="C34" s="11">
        <f>SUM('[1]Таблица №7'!F151)</f>
        <v>0</v>
      </c>
      <c r="D34" s="11">
        <f>SUM('[1]Таблица №7'!G151)</f>
        <v>27486.280609999998</v>
      </c>
      <c r="E34" s="11">
        <f>SUM('[1]Таблица №7'!H151)</f>
        <v>23701.83186</v>
      </c>
      <c r="F34" s="11">
        <f t="shared" si="0"/>
        <v>86.23149925703972</v>
      </c>
    </row>
    <row r="35" spans="1:6" ht="18" customHeight="1">
      <c r="A35" s="9" t="s">
        <v>60</v>
      </c>
      <c r="B35" s="10" t="s">
        <v>61</v>
      </c>
      <c r="C35" s="11">
        <f>SUM('[1]Таблица №7'!F164)</f>
        <v>200</v>
      </c>
      <c r="D35" s="11">
        <f>SUM('[1]Таблица №7'!G164)</f>
        <v>128137.14902</v>
      </c>
      <c r="E35" s="11">
        <f>SUM('[1]Таблица №7'!H164)</f>
        <v>98241.64613000001</v>
      </c>
      <c r="F35" s="11">
        <f t="shared" si="0"/>
        <v>76.66913684388761</v>
      </c>
    </row>
    <row r="36" spans="1:6" ht="18" customHeight="1">
      <c r="A36" s="9" t="s">
        <v>62</v>
      </c>
      <c r="B36" s="10" t="s">
        <v>63</v>
      </c>
      <c r="C36" s="11">
        <f>SUM('[1]Таблица №7'!F202)</f>
        <v>0</v>
      </c>
      <c r="D36" s="11">
        <f>SUM('[1]Таблица №7'!G202)</f>
        <v>6159.423000000001</v>
      </c>
      <c r="E36" s="11">
        <f>SUM('[1]Таблица №7'!H202)</f>
        <v>5023.20217</v>
      </c>
      <c r="F36" s="11">
        <f t="shared" si="0"/>
        <v>81.55312875897627</v>
      </c>
    </row>
    <row r="37" spans="1:6" ht="18" customHeight="1">
      <c r="A37" s="9" t="s">
        <v>64</v>
      </c>
      <c r="B37" s="10" t="s">
        <v>65</v>
      </c>
      <c r="C37" s="11">
        <f>SUM('[1]Таблица №7'!F221)</f>
        <v>0</v>
      </c>
      <c r="D37" s="11">
        <f>SUM('[1]Таблица №7'!G221)</f>
        <v>800.85</v>
      </c>
      <c r="E37" s="11">
        <f>SUM('[1]Таблица №7'!H221)</f>
        <v>659.05642</v>
      </c>
      <c r="F37" s="11">
        <f t="shared" si="0"/>
        <v>82.29461447212336</v>
      </c>
    </row>
    <row r="38" spans="1:7" ht="18" customHeight="1">
      <c r="A38" s="9" t="s">
        <v>66</v>
      </c>
      <c r="B38" s="10" t="s">
        <v>67</v>
      </c>
      <c r="C38" s="11">
        <f>SUM(C39:C41)</f>
        <v>0</v>
      </c>
      <c r="D38" s="11">
        <f>SUM(D39:D41)</f>
        <v>9286.61937</v>
      </c>
      <c r="E38" s="11">
        <f>SUM(E39:E41)</f>
        <v>8037.010429999999</v>
      </c>
      <c r="F38" s="11">
        <f t="shared" si="0"/>
        <v>86.54398451995561</v>
      </c>
      <c r="G38" s="12"/>
    </row>
    <row r="39" spans="1:6" ht="18" customHeight="1">
      <c r="A39" s="9" t="s">
        <v>68</v>
      </c>
      <c r="B39" s="10" t="s">
        <v>69</v>
      </c>
      <c r="C39" s="11">
        <f>SUM('[1]Таблица №7'!F229+'[1]Таблица №7'!F231+'[1]Таблица №7'!F234+'[1]Таблица №7'!F237+'[1]Таблица №7'!F239)</f>
        <v>0</v>
      </c>
      <c r="D39" s="11">
        <f>SUM('[1]Таблица №7'!G229+'[1]Таблица №7'!G231+'[1]Таблица №7'!G234+'[1]Таблица №7'!G237+'[1]Таблица №7'!G239)</f>
        <v>8218.61937</v>
      </c>
      <c r="E39" s="11">
        <f>SUM('[1]Таблица №7'!H229+'[1]Таблица №7'!H231+'[1]Таблица №7'!H234+'[1]Таблица №7'!H237+'[1]Таблица №7'!H239)</f>
        <v>7152.0653999999995</v>
      </c>
      <c r="F39" s="11">
        <f t="shared" si="0"/>
        <v>87.02271121238212</v>
      </c>
    </row>
    <row r="40" spans="1:6" ht="18" customHeight="1">
      <c r="A40" s="9" t="s">
        <v>70</v>
      </c>
      <c r="B40" s="10" t="s">
        <v>71</v>
      </c>
      <c r="C40" s="11">
        <f>SUM('[1]Таблица №7'!F243)</f>
        <v>0</v>
      </c>
      <c r="D40" s="11">
        <f>SUM('[1]Таблица №7'!G243)</f>
        <v>259</v>
      </c>
      <c r="E40" s="11">
        <f>SUM('[1]Таблица №7'!H243)</f>
        <v>176.11486</v>
      </c>
      <c r="F40" s="11">
        <f t="shared" si="0"/>
        <v>67.99801544401544</v>
      </c>
    </row>
    <row r="41" spans="1:6" ht="31.5" customHeight="1">
      <c r="A41" s="9" t="s">
        <v>72</v>
      </c>
      <c r="B41" s="10" t="s">
        <v>73</v>
      </c>
      <c r="C41" s="11">
        <f>SUM('[1]Таблица №7'!F245)</f>
        <v>0</v>
      </c>
      <c r="D41" s="11">
        <f>SUM('[1]Таблица №7'!G245)</f>
        <v>809</v>
      </c>
      <c r="E41" s="11">
        <f>SUM('[1]Таблица №7'!H245)</f>
        <v>708.83017</v>
      </c>
      <c r="F41" s="11">
        <f t="shared" si="0"/>
        <v>87.61806798516687</v>
      </c>
    </row>
    <row r="42" spans="1:6" ht="18" customHeight="1">
      <c r="A42" s="9">
        <v>1000</v>
      </c>
      <c r="B42" s="10" t="s">
        <v>74</v>
      </c>
      <c r="C42" s="11">
        <f>SUM(C43:C45)</f>
        <v>471.36</v>
      </c>
      <c r="D42" s="11">
        <f>SUM(D43:D45)</f>
        <v>19323.42</v>
      </c>
      <c r="E42" s="11">
        <f>SUM(E43:E45)</f>
        <v>15171.36867</v>
      </c>
      <c r="F42" s="11">
        <f t="shared" si="0"/>
        <v>78.51285471205408</v>
      </c>
    </row>
    <row r="43" spans="1:6" ht="18" customHeight="1">
      <c r="A43" s="9">
        <v>1001</v>
      </c>
      <c r="B43" s="10" t="s">
        <v>75</v>
      </c>
      <c r="C43" s="11">
        <f>SUM('[1]Таблица №7'!F248)</f>
        <v>0</v>
      </c>
      <c r="D43" s="11">
        <f>SUM('[1]Таблица №7'!G248)</f>
        <v>1400</v>
      </c>
      <c r="E43" s="11">
        <f>SUM('[1]Таблица №7'!H248)</f>
        <v>739.99733</v>
      </c>
      <c r="F43" s="11">
        <f t="shared" si="0"/>
        <v>52.85695214285715</v>
      </c>
    </row>
    <row r="44" spans="1:6" ht="18" customHeight="1">
      <c r="A44" s="9">
        <v>1003</v>
      </c>
      <c r="B44" s="10" t="s">
        <v>76</v>
      </c>
      <c r="C44" s="11">
        <f>SUM('[1]Таблица №7'!F251)</f>
        <v>471.36</v>
      </c>
      <c r="D44" s="11">
        <f>SUM('[1]Таблица №7'!G251)</f>
        <v>11970.619999999999</v>
      </c>
      <c r="E44" s="11">
        <f>SUM('[1]Таблица №7'!H251)</f>
        <v>9730.139099999999</v>
      </c>
      <c r="F44" s="11">
        <f t="shared" si="0"/>
        <v>81.28350160643308</v>
      </c>
    </row>
    <row r="45" spans="1:6" ht="18" customHeight="1">
      <c r="A45" s="9">
        <v>1004</v>
      </c>
      <c r="B45" s="10" t="s">
        <v>77</v>
      </c>
      <c r="C45" s="11">
        <f>SUM('[1]Таблица №7'!F262)</f>
        <v>0</v>
      </c>
      <c r="D45" s="11">
        <f>SUM('[1]Таблица №7'!G262)</f>
        <v>5952.8</v>
      </c>
      <c r="E45" s="11">
        <f>SUM('[1]Таблица №7'!H262)</f>
        <v>4701.23224</v>
      </c>
      <c r="F45" s="11">
        <f t="shared" si="0"/>
        <v>78.97514178201854</v>
      </c>
    </row>
    <row r="46" spans="1:6" ht="18" customHeight="1">
      <c r="A46" s="9" t="s">
        <v>78</v>
      </c>
      <c r="B46" s="10" t="s">
        <v>79</v>
      </c>
      <c r="C46" s="11">
        <f>SUM(C47)</f>
        <v>0</v>
      </c>
      <c r="D46" s="11">
        <f>SUM(D47)</f>
        <v>760</v>
      </c>
      <c r="E46" s="11">
        <f>SUM(E47)</f>
        <v>637.34477</v>
      </c>
      <c r="F46" s="11">
        <f t="shared" si="0"/>
        <v>83.86115394736842</v>
      </c>
    </row>
    <row r="47" spans="1:6" ht="18" customHeight="1">
      <c r="A47" s="9" t="s">
        <v>80</v>
      </c>
      <c r="B47" s="10" t="s">
        <v>79</v>
      </c>
      <c r="C47" s="11">
        <f>SUM('[1]Таблица №7'!F270)</f>
        <v>0</v>
      </c>
      <c r="D47" s="11">
        <f>SUM('[1]Таблица №7'!G270)</f>
        <v>760</v>
      </c>
      <c r="E47" s="11">
        <f>SUM('[1]Таблица №7'!H270)</f>
        <v>637.34477</v>
      </c>
      <c r="F47" s="11">
        <f t="shared" si="0"/>
        <v>83.86115394736842</v>
      </c>
    </row>
    <row r="48" spans="1:6" ht="18" customHeight="1">
      <c r="A48" s="9" t="s">
        <v>81</v>
      </c>
      <c r="B48" s="10" t="s">
        <v>82</v>
      </c>
      <c r="C48" s="11">
        <f>SUM(C49:C50)</f>
        <v>0</v>
      </c>
      <c r="D48" s="11">
        <f>SUM(D49:D50)</f>
        <v>1877.551</v>
      </c>
      <c r="E48" s="11">
        <f>SUM(E49:E50)</f>
        <v>1520.551</v>
      </c>
      <c r="F48" s="11">
        <f t="shared" si="0"/>
        <v>80.98586935854206</v>
      </c>
    </row>
    <row r="49" spans="1:6" ht="18" customHeight="1">
      <c r="A49" s="9" t="s">
        <v>83</v>
      </c>
      <c r="B49" s="10" t="s">
        <v>84</v>
      </c>
      <c r="C49" s="11">
        <f>SUM('[1]Приложение 3'!G281)</f>
        <v>0</v>
      </c>
      <c r="D49" s="11">
        <f>SUM('[1]Приложение 3'!H281)</f>
        <v>0</v>
      </c>
      <c r="E49" s="11">
        <f>SUM('[1]Приложение 3'!I281)</f>
        <v>0</v>
      </c>
      <c r="F49" s="11">
        <v>0</v>
      </c>
    </row>
    <row r="50" spans="1:6" ht="18" customHeight="1">
      <c r="A50" s="9" t="s">
        <v>85</v>
      </c>
      <c r="B50" s="10" t="s">
        <v>86</v>
      </c>
      <c r="C50" s="11">
        <f>SUM('[1]Приложение 3'!G282)</f>
        <v>0</v>
      </c>
      <c r="D50" s="11">
        <f>SUM('[1]Приложение 3'!H282)</f>
        <v>1877.551</v>
      </c>
      <c r="E50" s="11">
        <f>SUM('[1]Приложение 3'!I282)</f>
        <v>1520.551</v>
      </c>
      <c r="F50" s="11">
        <f t="shared" si="0"/>
        <v>80.98586935854206</v>
      </c>
    </row>
    <row r="51" spans="1:6" ht="29.25" customHeight="1">
      <c r="A51" s="9" t="s">
        <v>87</v>
      </c>
      <c r="B51" s="10" t="s">
        <v>88</v>
      </c>
      <c r="C51" s="11">
        <f>SUM(C52:C52)</f>
        <v>0</v>
      </c>
      <c r="D51" s="11">
        <f>SUM(D52:D52)</f>
        <v>312.5</v>
      </c>
      <c r="E51" s="11">
        <f>SUM(E52:E52)</f>
        <v>0</v>
      </c>
      <c r="F51" s="11">
        <f t="shared" si="0"/>
        <v>0</v>
      </c>
    </row>
    <row r="52" spans="1:6" ht="31.5" customHeight="1">
      <c r="A52" s="9" t="s">
        <v>89</v>
      </c>
      <c r="B52" s="10" t="s">
        <v>90</v>
      </c>
      <c r="C52" s="11">
        <f>SUM('[1]Таблица №7'!F279)</f>
        <v>0</v>
      </c>
      <c r="D52" s="11">
        <f>SUM('[1]Таблица №7'!G279)</f>
        <v>312.5</v>
      </c>
      <c r="E52" s="11">
        <f>SUM('[1]Таблица №7'!H279)</f>
        <v>0</v>
      </c>
      <c r="F52" s="11">
        <f t="shared" si="0"/>
        <v>0</v>
      </c>
    </row>
    <row r="53" spans="1:6" ht="43.5" customHeight="1">
      <c r="A53" s="9" t="s">
        <v>91</v>
      </c>
      <c r="B53" s="10" t="s">
        <v>92</v>
      </c>
      <c r="C53" s="11">
        <f>SUM(C54:C54)</f>
        <v>0</v>
      </c>
      <c r="D53" s="11">
        <f>SUM(D54:D54)</f>
        <v>4638</v>
      </c>
      <c r="E53" s="11">
        <f>SUM(E54:E54)</f>
        <v>1656.1</v>
      </c>
      <c r="F53" s="11">
        <f t="shared" si="0"/>
        <v>35.70720137990513</v>
      </c>
    </row>
    <row r="54" spans="1:6" ht="31.5" customHeight="1">
      <c r="A54" s="9" t="s">
        <v>93</v>
      </c>
      <c r="B54" s="10" t="s">
        <v>94</v>
      </c>
      <c r="C54" s="11">
        <f>SUM('[1]Приложение 3'!G292)</f>
        <v>0</v>
      </c>
      <c r="D54" s="11">
        <f>SUM('[1]Приложение 3'!H292)</f>
        <v>4638</v>
      </c>
      <c r="E54" s="11">
        <f>SUM('[1]Приложение 3'!I292)</f>
        <v>1656.1</v>
      </c>
      <c r="F54" s="11">
        <f t="shared" si="0"/>
        <v>35.70720137990513</v>
      </c>
    </row>
    <row r="55" spans="1:6" ht="21" customHeight="1">
      <c r="A55" s="9"/>
      <c r="B55" s="13" t="s">
        <v>95</v>
      </c>
      <c r="C55" s="11">
        <f>C9+C19+C21+C23+C27+C31+C33+C38+C42+C46+C48+C51+C53</f>
        <v>471.36</v>
      </c>
      <c r="D55" s="11">
        <f>D9+D19+D21+D23+D27+D31+D33+D38+D42+D46+D48+D51+D53</f>
        <v>290074.76797</v>
      </c>
      <c r="E55" s="11">
        <f>E9+E19+E21+E23+E27+E31+E33+E38+E42+E46+E48+E51+E53</f>
        <v>216905.03432</v>
      </c>
      <c r="F55" s="11">
        <f t="shared" si="0"/>
        <v>74.77556074178526</v>
      </c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</dc:creator>
  <cp:keywords/>
  <dc:description/>
  <cp:lastModifiedBy>1</cp:lastModifiedBy>
  <cp:lastPrinted>2016-10-19T08:50:20Z</cp:lastPrinted>
  <dcterms:created xsi:type="dcterms:W3CDTF">2016-10-18T12:49:14Z</dcterms:created>
  <dcterms:modified xsi:type="dcterms:W3CDTF">2016-11-03T07:03:28Z</dcterms:modified>
  <cp:category/>
  <cp:version/>
  <cp:contentType/>
  <cp:contentStatus/>
</cp:coreProperties>
</file>